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803560\Downloads\"/>
    </mc:Choice>
  </mc:AlternateContent>
  <xr:revisionPtr revIDLastSave="0" documentId="13_ncr:1_{F0EDA639-1C52-4E25-AF54-7C11D6A327A2}" xr6:coauthVersionLast="46" xr6:coauthVersionMax="47" xr10:uidLastSave="{00000000-0000-0000-0000-000000000000}"/>
  <bookViews>
    <workbookView xWindow="-120" yWindow="-120" windowWidth="20730" windowHeight="11160" xr2:uid="{BD579923-457D-43AD-8116-940F2FD362C1}"/>
  </bookViews>
  <sheets>
    <sheet name="SDSN" sheetId="2" r:id="rId1"/>
    <sheet name="Scoring" sheetId="4" r:id="rId2"/>
    <sheet name="Referenc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4" l="1"/>
  <c r="K8" i="4"/>
  <c r="K2" i="4"/>
  <c r="J2" i="2" s="1"/>
  <c r="E3" i="4"/>
  <c r="E4" i="4"/>
  <c r="E5" i="4"/>
  <c r="E6" i="4"/>
  <c r="E7" i="4"/>
  <c r="E2" i="4"/>
  <c r="J7" i="2"/>
  <c r="J6" i="2"/>
  <c r="J5" i="2"/>
  <c r="J4" i="2"/>
  <c r="K3" i="4" l="1"/>
  <c r="J3" i="2" s="1"/>
  <c r="K4" i="4"/>
  <c r="K5" i="4"/>
  <c r="K6" i="4"/>
  <c r="K7" i="4"/>
  <c r="I3" i="4"/>
  <c r="I4" i="4"/>
  <c r="I5" i="4"/>
  <c r="I6" i="4"/>
  <c r="I7" i="4"/>
  <c r="I2" i="4"/>
</calcChain>
</file>

<file path=xl/sharedStrings.xml><?xml version="1.0" encoding="utf-8"?>
<sst xmlns="http://schemas.openxmlformats.org/spreadsheetml/2006/main" count="172" uniqueCount="86">
  <si>
    <t>กราฟวงกลม SDG 12: indicator 6</t>
  </si>
  <si>
    <t>คุณสมรัฐ กนกสิริรัตน์</t>
  </si>
  <si>
    <t>IISD</t>
  </si>
  <si>
    <t>ตัวชี้วัดเป้าหมายการพัฒนาที่ยั่งยืน (SDG Index &amp; Dashboard)</t>
  </si>
  <si>
    <t>ค่าดัชนีของเป้าหมายที่ 12</t>
  </si>
  <si>
    <t>กราฟวงกลม SDG 12: indicator 5</t>
  </si>
  <si>
    <t>กราฟวงกลม SDG 12: indicator 4</t>
  </si>
  <si>
    <t>กราฟวงกลม SDG 12: indicator 3</t>
  </si>
  <si>
    <t>กราฟวงกลม SDG 12: indicator 2</t>
  </si>
  <si>
    <t>Phase 1: พิจารณา SDG 12 เท่านั้น</t>
  </si>
  <si>
    <t>Maximum เท่ากับ 100</t>
  </si>
  <si>
    <t>กราฟวงกลม SDG 12: indicator 1</t>
  </si>
  <si>
    <t>การประเมินการบรรลุเป้าหมายการพัฒนาที่ยั่งยืนทั้ง 17 เป้าหมาย 
โดยผลลัพธ์อยู่ระหว่าง 0-100 โดยที่ 0 หมายถึง ระยะทางที่ไกลจากเป้าหมายมากที่สุด และ 100 หมายถึง ระยะทางที่ถึงเป้าหมายแล้ว</t>
  </si>
  <si>
    <t>หมายเหตุ</t>
  </si>
  <si>
    <t>ตัวอย่าง</t>
  </si>
  <si>
    <t>รูปแบบการนำเสนอ</t>
  </si>
  <si>
    <t>ผู้รับผิดชอบข้อมูล</t>
  </si>
  <si>
    <t xml:space="preserve"> คำอธิบายข้อมูล</t>
  </si>
  <si>
    <t>แหล่งที่มาของข้อมูล</t>
  </si>
  <si>
    <t xml:space="preserve"> กลุ่มชุดข้อมูล</t>
  </si>
  <si>
    <t>ชื่อชุดข้อมูล</t>
  </si>
  <si>
    <t>คะแนน</t>
  </si>
  <si>
    <t>ข้อมูล</t>
  </si>
  <si>
    <t>แถบสี</t>
  </si>
  <si>
    <t>sdg12_msw</t>
  </si>
  <si>
    <t>yes</t>
  </si>
  <si>
    <t>no</t>
  </si>
  <si>
    <t/>
  </si>
  <si>
    <t>Municipal solid waste (kg/capita/day)</t>
  </si>
  <si>
    <t>na</t>
  </si>
  <si>
    <t>Average of best performers</t>
  </si>
  <si>
    <t>https://openknowledge.worldbank.org/handle/10986/30317</t>
  </si>
  <si>
    <t xml:space="preserve">World Bank </t>
  </si>
  <si>
    <t xml:space="preserve">The amount of waste collected by or on behalf of municipal authorities and disposed of through the waste management system. Waste from agriculture and from industries are not included. Urban population is used as the denominator. </t>
  </si>
  <si>
    <t>sdg12_ewaste</t>
  </si>
  <si>
    <t>Electronic waste (kg/capita)</t>
  </si>
  <si>
    <t>https://www.itu.int/en/ITU-D/Environment/Documents/Toolbox/GEM_2020_def.pdf</t>
  </si>
  <si>
    <t xml:space="preserve">UNU-IAS </t>
  </si>
  <si>
    <t>Waste from electrical and electronic equipment, estimated based on figures for domestic production, imports and exports of electronic products, as well as product lifespan data.</t>
  </si>
  <si>
    <t>sdg12_so2prod</t>
  </si>
  <si>
    <t>Production-based SO₂ emissions (kg/capita)</t>
  </si>
  <si>
    <t>Data provided by Malik, A.</t>
  </si>
  <si>
    <t>Lenzen et al. (2020)</t>
  </si>
  <si>
    <t xml:space="preserve">SO₂ emissions associated with the production of goods and services, which are then either exported or consumed domestically. </t>
  </si>
  <si>
    <t>sdg12_so2import</t>
  </si>
  <si>
    <t xml:space="preserve">SO₂ emissions embodied in imports (kg/capita) </t>
  </si>
  <si>
    <t>Technical Optimum</t>
  </si>
  <si>
    <t>Emissions of SO₂ embodied in imported goods and services. SO₂ emissions have severe health impacts and are a significant cause of premature mortality worldwide.</t>
  </si>
  <si>
    <t>sdg12_prodnitro</t>
  </si>
  <si>
    <t>Production-based nitrogen emissions (kg/capita)</t>
  </si>
  <si>
    <t>https://www.nature.com/ngeo/journal/v9/n2/full/ngeo2635.html</t>
  </si>
  <si>
    <t>Oita et al. (2016)</t>
  </si>
  <si>
    <t>Reactive nitrogen emitted during the production of commodities, which are then either exported or consumed domestically. Reactive nitrogen corresponds to emissions of ammonia, nitrogen oxides and nitrous oxide to the atmosphere, and of reactive nitrogen potentially exportable to water bodies, all of which can be harmful to human health and the environment.</t>
  </si>
  <si>
    <t>sdg12_reacnitro</t>
  </si>
  <si>
    <t>Nitrogen emissions embodied in imports (kg/capita)</t>
  </si>
  <si>
    <t>Emissions of reactive nitrogen embodied in imported goods and services. Reactive nitrogen corresponds here to emissions of ammonia, nitrogen oxides and nitrous oxide to the atmosphere, and of reactive nitrogen potentially exportable to water bodies, all of which can be harmful to human health and the environment.</t>
  </si>
  <si>
    <t>sdg12_mswrecycl</t>
  </si>
  <si>
    <t>Non-recycled municipal solid waste (kg/capita/day)</t>
  </si>
  <si>
    <t>https://stats.oecd.org/Index.aspx?DataSetCode=MUNW</t>
  </si>
  <si>
    <t xml:space="preserve">OECD </t>
  </si>
  <si>
    <t>The amount of municipal solid waste (MSW), including household waste, that is neither recycled nor composted.</t>
  </si>
  <si>
    <t>IndCode</t>
  </si>
  <si>
    <t>SDG</t>
  </si>
  <si>
    <t>Global</t>
  </si>
  <si>
    <t>OECD</t>
  </si>
  <si>
    <t>Spillover</t>
  </si>
  <si>
    <t>Trend_Global</t>
  </si>
  <si>
    <t>Trend_OECD</t>
  </si>
  <si>
    <t>Indicator</t>
  </si>
  <si>
    <t>Years Used for Trend Evaluation</t>
  </si>
  <si>
    <t>Reference Year</t>
  </si>
  <si>
    <t>Optimum (= 100)</t>
  </si>
  <si>
    <t>Green threshold</t>
  </si>
  <si>
    <t>Red threshold</t>
  </si>
  <si>
    <t>Lower Bound (=0)</t>
  </si>
  <si>
    <t>Justification for Optimum</t>
  </si>
  <si>
    <t>Dwldlink</t>
  </si>
  <si>
    <t>Source</t>
  </si>
  <si>
    <t>Description</t>
  </si>
  <si>
    <t>Imputation</t>
  </si>
  <si>
    <t>SDSN</t>
  </si>
  <si>
    <t>TIIS</t>
  </si>
  <si>
    <t>TIIS score (%)</t>
  </si>
  <si>
    <t>SDSN score (%)</t>
  </si>
  <si>
    <t>ปี</t>
  </si>
  <si>
    <t>Mid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</si>
</sst>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 x14ac:knownFonts="1">
    <font>
      <sz val="11"/>
      <color theme="1"/>
      <name val="Calibri"/>
      <family val="2"/>
      <scheme val="minor"/>
    </font>
    <font>
      <b/>
      <sz val="11"/>
      <color theme="0"/>
      <name val="Calibri"/>
      <family val="2"/>
      <scheme val="minor"/>
    </font>
    <font>
      <b/>
      <sz val="11"/>
      <name val="Calibri"/>
      <family val="2"/>
    </font>
    <font>
      <sz val="11"/>
      <name val="Calibri"/>
      <family val="2"/>
      <scheme val="minor"/>
    </font>
    <font>
      <sz val="14"/>
      <color theme="1"/>
      <name val="Browallia New"/>
      <family val="2"/>
    </font>
  </fonts>
  <fills count="9">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28">
    <xf numFmtId="0" fontId="0" fillId="0" borderId="0" xfId="0"/>
    <xf numFmtId="0" fontId="0" fillId="2" borderId="1" xfId="0" applyFill="1" applyBorder="1"/>
    <xf numFmtId="0" fontId="0" fillId="0" borderId="1" xfId="0" applyBorder="1"/>
    <xf numFmtId="0" fontId="0" fillId="0" borderId="1" xfId="0" applyBorder="1" applyAlignment="1">
      <alignment horizontal="center"/>
    </xf>
    <xf numFmtId="0" fontId="1" fillId="3" borderId="4" xfId="0" applyFont="1" applyFill="1" applyBorder="1" applyAlignment="1">
      <alignment horizontal="center"/>
    </xf>
    <xf numFmtId="0" fontId="1" fillId="3" borderId="3" xfId="0" applyFont="1" applyFill="1" applyBorder="1" applyAlignment="1">
      <alignment horizontal="center"/>
    </xf>
    <xf numFmtId="0" fontId="0" fillId="4" borderId="0" xfId="0" applyFill="1"/>
    <xf numFmtId="0" fontId="0" fillId="0" borderId="0" xfId="0" applyFill="1"/>
    <xf numFmtId="0" fontId="2" fillId="5" borderId="0" xfId="0" applyFont="1" applyFill="1" applyAlignment="1">
      <alignment vertical="top" wrapText="1"/>
    </xf>
    <xf numFmtId="0" fontId="0" fillId="0" borderId="0" xfId="0" applyAlignment="1">
      <alignment vertical="top" wrapText="1"/>
    </xf>
    <xf numFmtId="164" fontId="0" fillId="0" borderId="0" xfId="0" applyNumberFormat="1"/>
    <xf numFmtId="0" fontId="0" fillId="6" borderId="0" xfId="0" applyFill="1"/>
    <xf numFmtId="0" fontId="0" fillId="7" borderId="0" xfId="0" applyFill="1"/>
    <xf numFmtId="0" fontId="3" fillId="4" borderId="1" xfId="0" applyFont="1" applyFill="1" applyBorder="1"/>
    <xf numFmtId="0" fontId="3" fillId="7" borderId="1" xfId="0" applyFont="1" applyFill="1" applyBorder="1"/>
    <xf numFmtId="0" fontId="4" fillId="0" borderId="1" xfId="0" applyFont="1" applyBorder="1"/>
    <xf numFmtId="164" fontId="0" fillId="0" borderId="1" xfId="0" applyNumberFormat="1" applyBorder="1"/>
    <xf numFmtId="0" fontId="4" fillId="6" borderId="0" xfId="0" applyFont="1" applyFill="1"/>
    <xf numFmtId="0" fontId="3" fillId="6" borderId="1" xfId="0" applyFont="1" applyFill="1" applyBorder="1"/>
    <xf numFmtId="0" fontId="0" fillId="0" borderId="1" xfId="0" applyFill="1" applyBorder="1"/>
    <xf numFmtId="0" fontId="0" fillId="8" borderId="0" xfId="0" applyFill="1"/>
    <xf numFmtId="0" fontId="3" fillId="8" borderId="1" xfId="0" applyFont="1" applyFill="1" applyBorder="1"/>
    <xf numFmtId="0" fontId="4" fillId="4" borderId="0" xfId="0" applyFont="1" applyFill="1"/>
    <xf numFmtId="0" fontId="0" fillId="0" borderId="1" xfId="0" applyBorder="1" applyAlignment="1">
      <alignment horizontal="center"/>
    </xf>
    <xf numFmtId="0" fontId="0" fillId="0" borderId="1" xfId="0" applyBorder="1"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center" vertical="center"/>
    </xf>
    <xf numFmtId="0" fontId="0" fillId="0" borderId="2"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6</xdr:col>
      <xdr:colOff>704850</xdr:colOff>
      <xdr:row>1</xdr:row>
      <xdr:rowOff>28576</xdr:rowOff>
    </xdr:from>
    <xdr:ext cx="1014959" cy="952500"/>
    <xdr:pic>
      <xdr:nvPicPr>
        <xdr:cNvPr id="3" name="Picture 2">
          <a:extLst>
            <a:ext uri="{FF2B5EF4-FFF2-40B4-BE49-F238E27FC236}">
              <a16:creationId xmlns:a16="http://schemas.microsoft.com/office/drawing/2014/main" id="{B0CD9D5F-EF90-4F11-9ABF-0A3A1BAF7249}"/>
            </a:ext>
          </a:extLst>
        </xdr:cNvPr>
        <xdr:cNvPicPr>
          <a:picLocks noChangeAspect="1"/>
        </xdr:cNvPicPr>
      </xdr:nvPicPr>
      <xdr:blipFill>
        <a:blip xmlns:r="http://schemas.openxmlformats.org/officeDocument/2006/relationships" r:embed="rId1"/>
        <a:stretch>
          <a:fillRect/>
        </a:stretch>
      </xdr:blipFill>
      <xdr:spPr>
        <a:xfrm>
          <a:off x="4267200" y="219076"/>
          <a:ext cx="1014959" cy="952500"/>
        </a:xfrm>
        <a:prstGeom prst="rect">
          <a:avLst/>
        </a:prstGeom>
      </xdr:spPr>
    </xdr:pic>
    <xdr:clientData/>
  </xdr:oneCellAnchor>
  <xdr:oneCellAnchor>
    <xdr:from>
      <xdr:col>1</xdr:col>
      <xdr:colOff>3114675</xdr:colOff>
      <xdr:row>8</xdr:row>
      <xdr:rowOff>142875</xdr:rowOff>
    </xdr:from>
    <xdr:ext cx="6200000" cy="4628571"/>
    <xdr:pic>
      <xdr:nvPicPr>
        <xdr:cNvPr id="4" name="Picture 3">
          <a:extLst>
            <a:ext uri="{FF2B5EF4-FFF2-40B4-BE49-F238E27FC236}">
              <a16:creationId xmlns:a16="http://schemas.microsoft.com/office/drawing/2014/main" id="{4BC372B9-39F1-4768-A3E5-10CE9D69C22F}"/>
            </a:ext>
          </a:extLst>
        </xdr:cNvPr>
        <xdr:cNvPicPr>
          <a:picLocks noChangeAspect="1"/>
        </xdr:cNvPicPr>
      </xdr:nvPicPr>
      <xdr:blipFill>
        <a:blip xmlns:r="http://schemas.openxmlformats.org/officeDocument/2006/relationships" r:embed="rId2"/>
        <a:stretch>
          <a:fillRect/>
        </a:stretch>
      </xdr:blipFill>
      <xdr:spPr>
        <a:xfrm>
          <a:off x="1219200" y="1666875"/>
          <a:ext cx="6200000" cy="46285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1057275</xdr:colOff>
      <xdr:row>9</xdr:row>
      <xdr:rowOff>76200</xdr:rowOff>
    </xdr:from>
    <xdr:ext cx="6238875" cy="2757180"/>
    <xdr:pic>
      <xdr:nvPicPr>
        <xdr:cNvPr id="2" name="Picture 1">
          <a:extLst>
            <a:ext uri="{FF2B5EF4-FFF2-40B4-BE49-F238E27FC236}">
              <a16:creationId xmlns:a16="http://schemas.microsoft.com/office/drawing/2014/main" id="{ED441670-9F27-4814-8623-C74185BE018E}"/>
            </a:ext>
          </a:extLst>
        </xdr:cNvPr>
        <xdr:cNvPicPr>
          <a:picLocks noChangeAspect="1"/>
        </xdr:cNvPicPr>
      </xdr:nvPicPr>
      <xdr:blipFill>
        <a:blip xmlns:r="http://schemas.openxmlformats.org/officeDocument/2006/relationships" r:embed="rId1"/>
        <a:stretch>
          <a:fillRect/>
        </a:stretch>
      </xdr:blipFill>
      <xdr:spPr>
        <a:xfrm>
          <a:off x="1057275" y="1990725"/>
          <a:ext cx="6238875" cy="275718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02D63-DB6A-4D36-96AA-E9A50C7C06C3}">
  <dimension ref="A1:L7"/>
  <sheetViews>
    <sheetView tabSelected="1" topLeftCell="F1" workbookViewId="0">
      <selection activeCell="L3" sqref="L3"/>
    </sheetView>
  </sheetViews>
  <sheetFormatPr defaultRowHeight="15" x14ac:dyDescent="0.25"/>
  <cols>
    <col min="1" max="1" width="23.28515625" bestFit="1" customWidth="1"/>
    <col min="2" max="2" width="53" customWidth="1"/>
    <col min="3" max="3" width="23.28515625" customWidth="1"/>
    <col min="4" max="4" width="60.42578125" customWidth="1"/>
    <col min="5" max="5" width="19" bestFit="1" customWidth="1"/>
    <col min="6" max="6" width="30.7109375" customWidth="1"/>
    <col min="7" max="7" width="36.85546875" customWidth="1"/>
    <col min="8" max="8" width="29.7109375" bestFit="1" customWidth="1"/>
  </cols>
  <sheetData>
    <row r="1" spans="1:12" x14ac:dyDescent="0.25">
      <c r="A1" s="5" t="s">
        <v>20</v>
      </c>
      <c r="B1" s="5" t="s">
        <v>19</v>
      </c>
      <c r="C1" s="5" t="s">
        <v>18</v>
      </c>
      <c r="D1" s="5" t="s">
        <v>17</v>
      </c>
      <c r="E1" s="5" t="s">
        <v>16</v>
      </c>
      <c r="F1" s="4" t="s">
        <v>15</v>
      </c>
      <c r="G1" s="4" t="s">
        <v>14</v>
      </c>
      <c r="H1" s="4" t="s">
        <v>13</v>
      </c>
      <c r="I1" s="4" t="s">
        <v>22</v>
      </c>
      <c r="J1" s="4" t="s">
        <v>21</v>
      </c>
      <c r="K1" s="4" t="s">
        <v>23</v>
      </c>
      <c r="L1" s="5" t="s">
        <v>84</v>
      </c>
    </row>
    <row r="2" spans="1:12" ht="20.25" x14ac:dyDescent="0.4">
      <c r="A2" s="2" t="s">
        <v>4</v>
      </c>
      <c r="B2" s="2" t="s">
        <v>3</v>
      </c>
      <c r="C2" s="3" t="s">
        <v>2</v>
      </c>
      <c r="D2" s="25" t="s">
        <v>12</v>
      </c>
      <c r="E2" s="2" t="s">
        <v>1</v>
      </c>
      <c r="F2" s="1" t="s">
        <v>11</v>
      </c>
      <c r="G2" s="23" t="s">
        <v>10</v>
      </c>
      <c r="H2" s="24" t="s">
        <v>9</v>
      </c>
      <c r="I2" s="15">
        <v>3.26</v>
      </c>
      <c r="J2" s="16">
        <f>Scoring!K2</f>
        <v>12.222222222222232</v>
      </c>
      <c r="K2" s="18"/>
      <c r="L2" s="2">
        <v>2015</v>
      </c>
    </row>
    <row r="3" spans="1:12" ht="20.25" x14ac:dyDescent="0.4">
      <c r="A3" s="2" t="s">
        <v>4</v>
      </c>
      <c r="B3" s="2" t="s">
        <v>3</v>
      </c>
      <c r="C3" s="3" t="s">
        <v>2</v>
      </c>
      <c r="D3" s="26"/>
      <c r="E3" s="2" t="s">
        <v>1</v>
      </c>
      <c r="F3" s="1" t="s">
        <v>8</v>
      </c>
      <c r="G3" s="23"/>
      <c r="H3" s="24"/>
      <c r="I3" s="15">
        <v>6.33</v>
      </c>
      <c r="J3" s="16">
        <f>Scoring!K3</f>
        <v>73.690987124463518</v>
      </c>
      <c r="K3" s="13"/>
      <c r="L3" s="2">
        <v>2019</v>
      </c>
    </row>
    <row r="4" spans="1:12" x14ac:dyDescent="0.25">
      <c r="A4" s="2" t="s">
        <v>4</v>
      </c>
      <c r="B4" s="2" t="s">
        <v>3</v>
      </c>
      <c r="C4" s="3" t="s">
        <v>2</v>
      </c>
      <c r="D4" s="26"/>
      <c r="E4" s="2" t="s">
        <v>1</v>
      </c>
      <c r="F4" s="1" t="s">
        <v>7</v>
      </c>
      <c r="G4" s="23"/>
      <c r="H4" s="24"/>
      <c r="I4" s="2">
        <v>26.76</v>
      </c>
      <c r="J4" s="16">
        <f>Scoring!K4</f>
        <v>94.902857142857144</v>
      </c>
      <c r="K4" s="14"/>
      <c r="L4" s="19">
        <v>2012</v>
      </c>
    </row>
    <row r="5" spans="1:12" x14ac:dyDescent="0.25">
      <c r="A5" s="2" t="s">
        <v>4</v>
      </c>
      <c r="B5" s="2" t="s">
        <v>3</v>
      </c>
      <c r="C5" s="3" t="s">
        <v>2</v>
      </c>
      <c r="D5" s="26"/>
      <c r="E5" s="2" t="s">
        <v>1</v>
      </c>
      <c r="F5" s="1" t="s">
        <v>6</v>
      </c>
      <c r="G5" s="23"/>
      <c r="H5" s="24"/>
      <c r="I5" s="2">
        <v>8.17</v>
      </c>
      <c r="J5" s="16">
        <f>Scoring!K5</f>
        <v>72.766666666666652</v>
      </c>
      <c r="K5" s="21"/>
      <c r="L5" s="19">
        <v>2012</v>
      </c>
    </row>
    <row r="6" spans="1:12" x14ac:dyDescent="0.25">
      <c r="A6" s="2" t="s">
        <v>4</v>
      </c>
      <c r="B6" s="2" t="s">
        <v>3</v>
      </c>
      <c r="C6" s="3" t="s">
        <v>2</v>
      </c>
      <c r="D6" s="26"/>
      <c r="E6" s="2" t="s">
        <v>1</v>
      </c>
      <c r="F6" s="1" t="s">
        <v>5</v>
      </c>
      <c r="G6" s="23"/>
      <c r="H6" s="24"/>
      <c r="I6" s="2">
        <v>23.36</v>
      </c>
      <c r="J6" s="16">
        <f>Scoring!K6</f>
        <v>78.204081632653072</v>
      </c>
      <c r="K6" s="13"/>
      <c r="L6" s="19">
        <v>2010</v>
      </c>
    </row>
    <row r="7" spans="1:12" x14ac:dyDescent="0.25">
      <c r="A7" s="2" t="s">
        <v>4</v>
      </c>
      <c r="B7" s="2" t="s">
        <v>3</v>
      </c>
      <c r="C7" s="3" t="s">
        <v>2</v>
      </c>
      <c r="D7" s="27"/>
      <c r="E7" s="2" t="s">
        <v>1</v>
      </c>
      <c r="F7" s="1" t="s">
        <v>0</v>
      </c>
      <c r="G7" s="23"/>
      <c r="H7" s="24"/>
      <c r="I7" s="2">
        <v>5.52</v>
      </c>
      <c r="J7" s="16">
        <f>Scoring!K7</f>
        <v>87.733333333333334</v>
      </c>
      <c r="K7" s="13"/>
      <c r="L7" s="19">
        <v>2010</v>
      </c>
    </row>
  </sheetData>
  <mergeCells count="3">
    <mergeCell ref="G2:G7"/>
    <mergeCell ref="H2:H7"/>
    <mergeCell ref="D2:D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2F282-C5ED-4C1A-9476-2C415EAED007}">
  <dimension ref="A1:K8"/>
  <sheetViews>
    <sheetView topLeftCell="F1" workbookViewId="0">
      <selection activeCell="I9" sqref="I9"/>
    </sheetView>
  </sheetViews>
  <sheetFormatPr defaultRowHeight="15" x14ac:dyDescent="0.25"/>
  <cols>
    <col min="1" max="1" width="47.42578125" customWidth="1"/>
    <col min="2" max="2" width="8.5703125" customWidth="1"/>
    <col min="3" max="3" width="18.28515625" customWidth="1"/>
    <col min="4" max="5" width="16.7109375" customWidth="1"/>
    <col min="6" max="6" width="15" customWidth="1"/>
    <col min="7" max="7" width="17" customWidth="1"/>
    <col min="9" max="9" width="19.85546875" customWidth="1"/>
    <col min="10" max="10" width="6.42578125" customWidth="1"/>
    <col min="11" max="11" width="14.42578125" customWidth="1"/>
  </cols>
  <sheetData>
    <row r="1" spans="1:11" ht="20.25" customHeight="1" x14ac:dyDescent="0.25">
      <c r="A1" s="8" t="s">
        <v>68</v>
      </c>
      <c r="B1" s="8" t="s">
        <v>70</v>
      </c>
      <c r="C1" s="8" t="s">
        <v>71</v>
      </c>
      <c r="D1" s="8" t="s">
        <v>72</v>
      </c>
      <c r="E1" s="8" t="s">
        <v>85</v>
      </c>
      <c r="F1" s="8" t="s">
        <v>73</v>
      </c>
      <c r="G1" s="8" t="s">
        <v>74</v>
      </c>
      <c r="H1" s="8" t="s">
        <v>80</v>
      </c>
      <c r="I1" s="8" t="s">
        <v>83</v>
      </c>
      <c r="J1" s="8" t="s">
        <v>81</v>
      </c>
      <c r="K1" s="8" t="s">
        <v>82</v>
      </c>
    </row>
    <row r="2" spans="1:11" ht="20.25" x14ac:dyDescent="0.4">
      <c r="A2" s="7" t="s">
        <v>28</v>
      </c>
      <c r="B2" s="7">
        <v>2015</v>
      </c>
      <c r="C2" s="7">
        <v>0.1</v>
      </c>
      <c r="D2" s="7">
        <v>1</v>
      </c>
      <c r="E2" s="7">
        <f>(D2+F2)/2</f>
        <v>1.5</v>
      </c>
      <c r="F2" s="7">
        <v>2</v>
      </c>
      <c r="G2" s="7">
        <v>3.7</v>
      </c>
      <c r="H2" s="11">
        <v>2.129</v>
      </c>
      <c r="I2" s="10">
        <f>(G2-H2)/(G2-C2)*100</f>
        <v>43.638888888888893</v>
      </c>
      <c r="J2" s="17">
        <v>3.26</v>
      </c>
      <c r="K2" s="10">
        <f>(G2-J2)/(G2-C2)*100</f>
        <v>12.222222222222232</v>
      </c>
    </row>
    <row r="3" spans="1:11" ht="20.25" x14ac:dyDescent="0.4">
      <c r="A3" s="7" t="s">
        <v>35</v>
      </c>
      <c r="B3" s="7">
        <v>2019</v>
      </c>
      <c r="C3" s="7">
        <v>0.2</v>
      </c>
      <c r="D3" s="7">
        <v>5</v>
      </c>
      <c r="E3" s="7">
        <f t="shared" ref="E3:E7" si="0">(D3+F3)/2</f>
        <v>7.5</v>
      </c>
      <c r="F3" s="7">
        <v>10</v>
      </c>
      <c r="G3" s="7">
        <v>23.5</v>
      </c>
      <c r="H3" s="6">
        <v>7.4</v>
      </c>
      <c r="I3" s="10">
        <f t="shared" ref="I3:I7" si="1">(G3-H3)/(G3-C3)*100</f>
        <v>69.098712446351939</v>
      </c>
      <c r="J3" s="22">
        <v>6.33</v>
      </c>
      <c r="K3" s="10">
        <f t="shared" ref="K3:K7" si="2">(G3-J3)/(G3-C3)*100</f>
        <v>73.690987124463518</v>
      </c>
    </row>
    <row r="4" spans="1:11" x14ac:dyDescent="0.25">
      <c r="A4" s="7" t="s">
        <v>40</v>
      </c>
      <c r="B4" s="7">
        <v>2012</v>
      </c>
      <c r="C4" s="7">
        <v>0</v>
      </c>
      <c r="D4" s="7">
        <v>30</v>
      </c>
      <c r="E4" s="7">
        <f t="shared" si="0"/>
        <v>65</v>
      </c>
      <c r="F4" s="7">
        <v>100</v>
      </c>
      <c r="G4" s="7">
        <v>525</v>
      </c>
      <c r="H4" s="12">
        <v>28.397000000000002</v>
      </c>
      <c r="I4" s="10">
        <f t="shared" si="1"/>
        <v>94.591047619047615</v>
      </c>
      <c r="J4" s="12">
        <v>26.76</v>
      </c>
      <c r="K4" s="10">
        <f t="shared" si="2"/>
        <v>94.902857142857144</v>
      </c>
    </row>
    <row r="5" spans="1:11" x14ac:dyDescent="0.25">
      <c r="A5" s="7" t="s">
        <v>45</v>
      </c>
      <c r="B5" s="7">
        <v>2012</v>
      </c>
      <c r="C5" s="7">
        <v>0</v>
      </c>
      <c r="D5" s="7">
        <v>5</v>
      </c>
      <c r="E5" s="7">
        <f t="shared" si="0"/>
        <v>7.5</v>
      </c>
      <c r="F5" s="7">
        <v>10</v>
      </c>
      <c r="G5" s="7">
        <v>30</v>
      </c>
      <c r="H5" s="12">
        <v>3.3210000000000002</v>
      </c>
      <c r="I5" s="10">
        <f t="shared" si="1"/>
        <v>88.929999999999993</v>
      </c>
      <c r="J5" s="20">
        <v>8.17</v>
      </c>
      <c r="K5" s="10">
        <f t="shared" si="2"/>
        <v>72.766666666666652</v>
      </c>
    </row>
    <row r="6" spans="1:11" x14ac:dyDescent="0.25">
      <c r="A6" s="7" t="s">
        <v>49</v>
      </c>
      <c r="B6" s="7">
        <v>2010</v>
      </c>
      <c r="C6" s="7">
        <v>2</v>
      </c>
      <c r="D6" s="7">
        <v>20</v>
      </c>
      <c r="E6" s="7">
        <f t="shared" si="0"/>
        <v>35</v>
      </c>
      <c r="F6" s="7">
        <v>50</v>
      </c>
      <c r="G6" s="7">
        <v>100</v>
      </c>
      <c r="H6" s="6">
        <v>23.831</v>
      </c>
      <c r="I6" s="10">
        <f t="shared" si="1"/>
        <v>77.723469387755102</v>
      </c>
      <c r="J6" s="6">
        <v>23.36</v>
      </c>
      <c r="K6" s="10">
        <f t="shared" si="2"/>
        <v>78.204081632653072</v>
      </c>
    </row>
    <row r="7" spans="1:11" x14ac:dyDescent="0.25">
      <c r="A7" s="7" t="s">
        <v>54</v>
      </c>
      <c r="B7" s="7">
        <v>2010</v>
      </c>
      <c r="C7" s="7">
        <v>0</v>
      </c>
      <c r="D7" s="7">
        <v>5</v>
      </c>
      <c r="E7" s="7">
        <f t="shared" si="0"/>
        <v>10</v>
      </c>
      <c r="F7" s="7">
        <v>15</v>
      </c>
      <c r="G7" s="7">
        <v>45</v>
      </c>
      <c r="H7" s="12">
        <v>1.7670000000000001</v>
      </c>
      <c r="I7" s="10">
        <f t="shared" si="1"/>
        <v>96.073333333333323</v>
      </c>
      <c r="J7" s="6">
        <v>5.52</v>
      </c>
      <c r="K7" s="10">
        <f t="shared" si="2"/>
        <v>87.733333333333334</v>
      </c>
    </row>
    <row r="8" spans="1:11" x14ac:dyDescent="0.25">
      <c r="A8" s="7"/>
      <c r="B8" s="7"/>
      <c r="C8" s="7"/>
      <c r="D8" s="7"/>
      <c r="E8" s="7"/>
      <c r="F8" s="7"/>
      <c r="G8" s="7"/>
      <c r="H8" s="6"/>
      <c r="I8" s="10">
        <f>(I2+I3)/2</f>
        <v>56.36880066762042</v>
      </c>
      <c r="J8" s="20"/>
      <c r="K8" s="10">
        <f>(K2+K5)/2</f>
        <v>42.49444444444444</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C5767-F832-4B13-B239-E8E43A29C59E}">
  <dimension ref="A1:S8"/>
  <sheetViews>
    <sheetView workbookViewId="0">
      <selection activeCell="K12" sqref="K12"/>
    </sheetView>
  </sheetViews>
  <sheetFormatPr defaultRowHeight="15" x14ac:dyDescent="0.25"/>
  <cols>
    <col min="1" max="1" width="14.85546875" customWidth="1"/>
    <col min="2" max="2" width="3.42578125" customWidth="1"/>
    <col min="3" max="3" width="6.7109375" customWidth="1"/>
    <col min="4" max="4" width="16.140625" customWidth="1"/>
    <col min="7" max="7" width="3.42578125" customWidth="1"/>
    <col min="8" max="8" width="45.5703125" customWidth="1"/>
    <col min="9" max="9" width="9" customWidth="1"/>
    <col min="15" max="15" width="18.5703125" customWidth="1"/>
  </cols>
  <sheetData>
    <row r="1" spans="1:19" s="9" customFormat="1" ht="30" customHeight="1" x14ac:dyDescent="0.25">
      <c r="A1" s="8" t="s">
        <v>61</v>
      </c>
      <c r="B1" s="8" t="s">
        <v>62</v>
      </c>
      <c r="C1" s="8" t="s">
        <v>63</v>
      </c>
      <c r="D1" s="8" t="s">
        <v>64</v>
      </c>
      <c r="E1" s="8" t="s">
        <v>65</v>
      </c>
      <c r="F1" s="8" t="s">
        <v>66</v>
      </c>
      <c r="G1" s="8" t="s">
        <v>67</v>
      </c>
      <c r="H1" s="8" t="s">
        <v>68</v>
      </c>
      <c r="I1" s="8" t="s">
        <v>69</v>
      </c>
      <c r="J1" s="8" t="s">
        <v>70</v>
      </c>
      <c r="K1" s="8" t="s">
        <v>71</v>
      </c>
      <c r="L1" s="8" t="s">
        <v>72</v>
      </c>
      <c r="M1" s="8" t="s">
        <v>73</v>
      </c>
      <c r="N1" s="8" t="s">
        <v>74</v>
      </c>
      <c r="O1" s="8" t="s">
        <v>75</v>
      </c>
      <c r="P1" s="8" t="s">
        <v>76</v>
      </c>
      <c r="Q1" s="8" t="s">
        <v>77</v>
      </c>
      <c r="R1" s="8" t="s">
        <v>78</v>
      </c>
      <c r="S1" s="8" t="s">
        <v>79</v>
      </c>
    </row>
    <row r="2" spans="1:19" s="7" customFormat="1" x14ac:dyDescent="0.25">
      <c r="A2" s="7" t="s">
        <v>24</v>
      </c>
      <c r="B2" s="7">
        <v>12</v>
      </c>
      <c r="C2" s="7" t="s">
        <v>25</v>
      </c>
      <c r="D2" s="7" t="s">
        <v>26</v>
      </c>
      <c r="E2" s="7" t="s">
        <v>27</v>
      </c>
      <c r="F2" s="7" t="s">
        <v>27</v>
      </c>
      <c r="G2" s="7" t="s">
        <v>27</v>
      </c>
      <c r="H2" s="7" t="s">
        <v>28</v>
      </c>
      <c r="I2" s="7" t="s">
        <v>29</v>
      </c>
      <c r="J2" s="7">
        <v>2016</v>
      </c>
      <c r="K2" s="7">
        <v>0.1</v>
      </c>
      <c r="L2" s="7">
        <v>1</v>
      </c>
      <c r="M2" s="7">
        <v>2</v>
      </c>
      <c r="N2" s="7">
        <v>3.7</v>
      </c>
      <c r="O2" s="7" t="s">
        <v>30</v>
      </c>
      <c r="P2" s="7" t="s">
        <v>31</v>
      </c>
      <c r="Q2" s="7" t="s">
        <v>32</v>
      </c>
      <c r="R2" s="7" t="s">
        <v>33</v>
      </c>
      <c r="S2" s="7" t="s">
        <v>27</v>
      </c>
    </row>
    <row r="3" spans="1:19" s="7" customFormat="1" x14ac:dyDescent="0.25">
      <c r="A3" s="7" t="s">
        <v>34</v>
      </c>
      <c r="B3" s="7">
        <v>12</v>
      </c>
      <c r="C3" s="7" t="s">
        <v>25</v>
      </c>
      <c r="D3" s="7" t="s">
        <v>25</v>
      </c>
      <c r="E3" s="7" t="s">
        <v>27</v>
      </c>
      <c r="F3" s="7" t="s">
        <v>27</v>
      </c>
      <c r="G3" s="7" t="s">
        <v>27</v>
      </c>
      <c r="H3" s="7" t="s">
        <v>35</v>
      </c>
      <c r="I3" s="7" t="s">
        <v>29</v>
      </c>
      <c r="J3" s="7">
        <v>2019</v>
      </c>
      <c r="K3" s="7">
        <v>0.2</v>
      </c>
      <c r="L3" s="7">
        <v>5</v>
      </c>
      <c r="M3" s="7">
        <v>10</v>
      </c>
      <c r="N3" s="7">
        <v>23.5</v>
      </c>
      <c r="O3" s="7" t="s">
        <v>30</v>
      </c>
      <c r="P3" s="7" t="s">
        <v>36</v>
      </c>
      <c r="Q3" s="7" t="s">
        <v>37</v>
      </c>
      <c r="R3" s="7" t="s">
        <v>38</v>
      </c>
      <c r="S3" s="7" t="s">
        <v>27</v>
      </c>
    </row>
    <row r="4" spans="1:19" s="7" customFormat="1" x14ac:dyDescent="0.25">
      <c r="A4" s="7" t="s">
        <v>39</v>
      </c>
      <c r="B4" s="7">
        <v>12</v>
      </c>
      <c r="C4" s="7" t="s">
        <v>25</v>
      </c>
      <c r="D4" s="7" t="s">
        <v>25</v>
      </c>
      <c r="E4" s="7" t="s">
        <v>27</v>
      </c>
      <c r="F4" s="7" t="s">
        <v>27</v>
      </c>
      <c r="G4" s="7" t="s">
        <v>27</v>
      </c>
      <c r="H4" s="7" t="s">
        <v>40</v>
      </c>
      <c r="I4" s="7" t="s">
        <v>29</v>
      </c>
      <c r="J4" s="7">
        <v>2012</v>
      </c>
      <c r="K4" s="7">
        <v>0</v>
      </c>
      <c r="L4" s="7">
        <v>30</v>
      </c>
      <c r="M4" s="7">
        <v>100</v>
      </c>
      <c r="N4" s="7">
        <v>525</v>
      </c>
      <c r="O4" s="7" t="s">
        <v>30</v>
      </c>
      <c r="P4" s="7" t="s">
        <v>41</v>
      </c>
      <c r="Q4" s="7" t="s">
        <v>42</v>
      </c>
      <c r="R4" s="7" t="s">
        <v>43</v>
      </c>
      <c r="S4" s="7" t="s">
        <v>27</v>
      </c>
    </row>
    <row r="5" spans="1:19" s="7" customFormat="1" x14ac:dyDescent="0.25">
      <c r="A5" s="7" t="s">
        <v>44</v>
      </c>
      <c r="B5" s="7">
        <v>12</v>
      </c>
      <c r="C5" s="7" t="s">
        <v>25</v>
      </c>
      <c r="D5" s="7" t="s">
        <v>25</v>
      </c>
      <c r="E5" s="7" t="s">
        <v>25</v>
      </c>
      <c r="F5" s="7" t="s">
        <v>27</v>
      </c>
      <c r="G5" s="7" t="s">
        <v>27</v>
      </c>
      <c r="H5" s="7" t="s">
        <v>45</v>
      </c>
      <c r="I5" s="7" t="s">
        <v>29</v>
      </c>
      <c r="J5" s="7">
        <v>2012</v>
      </c>
      <c r="K5" s="7">
        <v>0</v>
      </c>
      <c r="L5" s="7">
        <v>5</v>
      </c>
      <c r="M5" s="7">
        <v>10</v>
      </c>
      <c r="N5" s="7">
        <v>30</v>
      </c>
      <c r="O5" s="7" t="s">
        <v>46</v>
      </c>
      <c r="P5" s="7" t="s">
        <v>41</v>
      </c>
      <c r="Q5" s="7" t="s">
        <v>42</v>
      </c>
      <c r="R5" s="7" t="s">
        <v>47</v>
      </c>
      <c r="S5" s="7" t="s">
        <v>27</v>
      </c>
    </row>
    <row r="6" spans="1:19" s="7" customFormat="1" x14ac:dyDescent="0.25">
      <c r="A6" s="7" t="s">
        <v>48</v>
      </c>
      <c r="B6" s="7">
        <v>12</v>
      </c>
      <c r="C6" s="7" t="s">
        <v>25</v>
      </c>
      <c r="D6" s="7" t="s">
        <v>25</v>
      </c>
      <c r="E6" s="7" t="s">
        <v>27</v>
      </c>
      <c r="F6" s="7" t="s">
        <v>27</v>
      </c>
      <c r="G6" s="7" t="s">
        <v>27</v>
      </c>
      <c r="H6" s="7" t="s">
        <v>49</v>
      </c>
      <c r="I6" s="7" t="s">
        <v>29</v>
      </c>
      <c r="J6" s="7">
        <v>2010</v>
      </c>
      <c r="K6" s="7">
        <v>2</v>
      </c>
      <c r="L6" s="7">
        <v>20</v>
      </c>
      <c r="M6" s="7">
        <v>50</v>
      </c>
      <c r="N6" s="7">
        <v>100</v>
      </c>
      <c r="O6" s="7" t="s">
        <v>30</v>
      </c>
      <c r="P6" s="7" t="s">
        <v>50</v>
      </c>
      <c r="Q6" s="7" t="s">
        <v>51</v>
      </c>
      <c r="R6" s="7" t="s">
        <v>52</v>
      </c>
      <c r="S6" s="7" t="s">
        <v>27</v>
      </c>
    </row>
    <row r="7" spans="1:19" s="7" customFormat="1" x14ac:dyDescent="0.25">
      <c r="A7" s="7" t="s">
        <v>53</v>
      </c>
      <c r="B7" s="7">
        <v>12</v>
      </c>
      <c r="C7" s="7" t="s">
        <v>25</v>
      </c>
      <c r="D7" s="7" t="s">
        <v>25</v>
      </c>
      <c r="E7" s="7" t="s">
        <v>25</v>
      </c>
      <c r="F7" s="7" t="s">
        <v>27</v>
      </c>
      <c r="G7" s="7" t="s">
        <v>27</v>
      </c>
      <c r="H7" s="7" t="s">
        <v>54</v>
      </c>
      <c r="I7" s="7" t="s">
        <v>29</v>
      </c>
      <c r="J7" s="7">
        <v>2010</v>
      </c>
      <c r="K7" s="7">
        <v>0</v>
      </c>
      <c r="L7" s="7">
        <v>5</v>
      </c>
      <c r="M7" s="7">
        <v>15</v>
      </c>
      <c r="N7" s="7">
        <v>45</v>
      </c>
      <c r="O7" s="7" t="s">
        <v>46</v>
      </c>
      <c r="P7" s="7" t="s">
        <v>50</v>
      </c>
      <c r="Q7" s="7" t="s">
        <v>51</v>
      </c>
      <c r="R7" s="7" t="s">
        <v>55</v>
      </c>
      <c r="S7" s="7" t="s">
        <v>27</v>
      </c>
    </row>
    <row r="8" spans="1:19" s="7" customFormat="1" x14ac:dyDescent="0.25">
      <c r="A8" s="7" t="s">
        <v>56</v>
      </c>
      <c r="B8" s="7">
        <v>12</v>
      </c>
      <c r="C8" s="7" t="s">
        <v>26</v>
      </c>
      <c r="D8" s="7" t="s">
        <v>25</v>
      </c>
      <c r="E8" s="7" t="s">
        <v>27</v>
      </c>
      <c r="F8" s="7" t="s">
        <v>27</v>
      </c>
      <c r="G8" s="7" t="s">
        <v>27</v>
      </c>
      <c r="H8" s="7" t="s">
        <v>57</v>
      </c>
      <c r="I8" s="7" t="s">
        <v>29</v>
      </c>
      <c r="J8" s="7">
        <v>2018</v>
      </c>
      <c r="K8" s="7">
        <v>0.6</v>
      </c>
      <c r="L8" s="7">
        <v>0.8</v>
      </c>
      <c r="M8" s="7">
        <v>1</v>
      </c>
      <c r="N8" s="7">
        <v>1.5</v>
      </c>
      <c r="O8" s="7" t="s">
        <v>30</v>
      </c>
      <c r="P8" s="7" t="s">
        <v>58</v>
      </c>
      <c r="Q8" s="7" t="s">
        <v>59</v>
      </c>
      <c r="R8" s="7" t="s">
        <v>60</v>
      </c>
      <c r="S8" s="7" t="s">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SDSN</vt:lpstr>
      <vt:lpstr>Scoring</vt:lpstr>
      <vt:lpstr>Reference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Khaowpradabdin Songma</dc:creator>
  <cp:lastModifiedBy>Somrath Kanoksirirath</cp:lastModifiedBy>
  <dcterms:created xsi:type="dcterms:W3CDTF">2021-08-09T03:29:57Z</dcterms:created>
  <dcterms:modified xsi:type="dcterms:W3CDTF">2021-10-26T02:15:52Z</dcterms:modified>
</cp:coreProperties>
</file>